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7" i="1" l="1"/>
  <c r="J31" i="1"/>
  <c r="P31" i="1" l="1"/>
  <c r="N37" i="1"/>
  <c r="P37" i="1" s="1"/>
  <c r="L37" i="1"/>
  <c r="L23" i="1"/>
  <c r="N23" i="1" l="1"/>
  <c r="P23" i="1" s="1"/>
  <c r="J23" i="1" l="1"/>
  <c r="J39" i="1"/>
  <c r="J43" i="1" s="1"/>
  <c r="J45" i="1" l="1"/>
</calcChain>
</file>

<file path=xl/sharedStrings.xml><?xml version="1.0" encoding="utf-8"?>
<sst xmlns="http://schemas.openxmlformats.org/spreadsheetml/2006/main" count="94" uniqueCount="77">
  <si>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</si>
  <si>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</si>
  <si>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</si>
  <si>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</si>
  <si>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</si>
  <si>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</si>
  <si>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</si>
  <si>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</si>
  <si>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</si>
  <si>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</si>
  <si>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</si>
  <si>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</si>
  <si>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</si>
  <si>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</si>
  <si>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</si>
  <si>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</si>
  <si>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</si>
  <si>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</si>
  <si>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</si>
  <si>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</si>
  <si>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</si>
  <si>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</si>
  <si>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</si>
  <si>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</si>
  <si>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</si>
  <si>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</si>
  <si>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A:</t>
  </si>
  <si>
    <t>OFFRE</t>
  </si>
  <si>
    <t>Sous total</t>
  </si>
  <si>
    <t>Directeur</t>
  </si>
  <si>
    <t>A2012RH022</t>
  </si>
  <si>
    <t>Steen H. Madsen</t>
  </si>
  <si>
    <t>+45 21 36 71 70</t>
  </si>
  <si>
    <t>+45 48 47 59 19</t>
  </si>
  <si>
    <t>shm@summit.dk</t>
  </si>
  <si>
    <t>www.summit.dk</t>
  </si>
  <si>
    <t>Summit</t>
  </si>
  <si>
    <t>Remote version with Constant field</t>
  </si>
  <si>
    <t>DN12 diameter</t>
  </si>
  <si>
    <t>1/2" Triclamp</t>
  </si>
  <si>
    <t>MAG5614-0GL02-0BB0</t>
  </si>
  <si>
    <t>EPDM Gasket material</t>
  </si>
  <si>
    <t>Cable Glands: M16*1,5</t>
  </si>
  <si>
    <t>MAG5040-1AB10-1AA0</t>
  </si>
  <si>
    <t>Electromagnetic Converter M1</t>
  </si>
  <si>
    <t>Power supply: 230Vac</t>
  </si>
  <si>
    <t>Output : 4-20mA and pulses</t>
  </si>
  <si>
    <t>With display</t>
  </si>
  <si>
    <t>Cable glands: M16*1,5</t>
  </si>
  <si>
    <t>Remote Type</t>
  </si>
  <si>
    <t>With 10 meters cable</t>
  </si>
  <si>
    <t>4</t>
  </si>
  <si>
    <t>Ex work Germany, Transportation not included</t>
  </si>
  <si>
    <t>Lead Time</t>
  </si>
  <si>
    <t>(weeks)</t>
  </si>
  <si>
    <t>Model number</t>
  </si>
  <si>
    <t>Unit Price</t>
  </si>
  <si>
    <t>Qty</t>
  </si>
  <si>
    <t>Our offer No. :</t>
  </si>
  <si>
    <t>Your reference No. :</t>
  </si>
  <si>
    <t>minimum Charge</t>
  </si>
  <si>
    <t>Extra Packing</t>
  </si>
  <si>
    <t>Transportation</t>
  </si>
  <si>
    <t>TVA 19,6%</t>
  </si>
  <si>
    <t>Trade Terms:</t>
  </si>
  <si>
    <t>Transportation:</t>
  </si>
  <si>
    <t>Payment term:</t>
  </si>
  <si>
    <t>Minimum Order Charge</t>
  </si>
  <si>
    <t>Partial shipment</t>
  </si>
  <si>
    <t>Validity</t>
  </si>
  <si>
    <t>Cancellation</t>
  </si>
  <si>
    <t>60 days from quoationdate</t>
  </si>
  <si>
    <t>not allowed</t>
  </si>
  <si>
    <t>Not allowed after acknowledgement of your order</t>
  </si>
  <si>
    <t xml:space="preserve">Euro 150 par order (Extra charge, packing and transport in sus). </t>
  </si>
  <si>
    <t>(Trade terms according to Incoterms 2000.)</t>
  </si>
  <si>
    <t>Electromagnetic Flowmeter 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</si>
</sst>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@summit.dk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ummit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7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27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26</v>
      </c>
      <c r="C8" s="21"/>
      <c r="D8" s="96" t="s">
        <v>36</v>
      </c>
      <c r="E8" s="8"/>
      <c r="F8" s="21"/>
      <c r="G8" s="21"/>
      <c r="H8" s="30" t="s">
        <v>1</v>
      </c>
      <c r="I8" s="17"/>
      <c r="J8" s="74">
        <v>40927</v>
      </c>
      <c r="K8" s="21"/>
      <c r="M8" s="89"/>
    </row>
    <row r="9" spans="1:250" ht="15.75" customHeight="1">
      <c r="A9" s="17"/>
      <c r="B9" s="21"/>
      <c r="C9" s="21"/>
      <c r="D9" s="96" t="s">
        <v>31</v>
      </c>
      <c r="E9" s="97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9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32</v>
      </c>
      <c r="F11" s="21"/>
      <c r="G11" s="21"/>
      <c r="H11" s="20" t="s">
        <v>59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33</v>
      </c>
      <c r="F12" s="21"/>
      <c r="G12" s="17"/>
      <c r="H12" s="20" t="s">
        <v>58</v>
      </c>
      <c r="I12" s="20"/>
      <c r="J12" s="31" t="s">
        <v>30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34</v>
      </c>
      <c r="F13" s="21"/>
      <c r="G13" s="17"/>
      <c r="H13" s="20" t="s">
        <v>25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35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55</v>
      </c>
      <c r="E19" s="42" t="s">
        <v>24</v>
      </c>
      <c r="F19" s="34"/>
      <c r="G19" s="34" t="s">
        <v>57</v>
      </c>
      <c r="H19" s="44" t="s">
        <v>56</v>
      </c>
      <c r="I19" s="45"/>
      <c r="J19" s="45" t="s">
        <v>4</v>
      </c>
      <c r="K19" s="12" t="s">
        <v>53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54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40</v>
      </c>
      <c r="E23" s="17" t="s">
        <v>76</v>
      </c>
      <c r="G23" s="17">
        <v>1</v>
      </c>
      <c r="H23" s="48">
        <v>834</v>
      </c>
      <c r="I23" s="47"/>
      <c r="J23" s="47">
        <f>G23*H23</f>
        <v>834</v>
      </c>
      <c r="K23" s="76" t="s">
        <v>51</v>
      </c>
      <c r="L23" s="17">
        <f>1250+107</f>
        <v>1357</v>
      </c>
      <c r="M23" s="84">
        <v>0.56999999999999995</v>
      </c>
      <c r="N23" s="17">
        <f>L23*(1-M23)</f>
        <v>583.5100000000001</v>
      </c>
      <c r="O23" s="99">
        <v>0.3</v>
      </c>
      <c r="P23" s="95">
        <f>N23/(1-O23)</f>
        <v>833.58571428571452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37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38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39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41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42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49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43</v>
      </c>
      <c r="E31" s="17" t="s">
        <v>44</v>
      </c>
      <c r="G31" s="17">
        <v>1</v>
      </c>
      <c r="H31" s="48">
        <v>612</v>
      </c>
      <c r="I31" s="47"/>
      <c r="J31" s="47">
        <f>G31*H31</f>
        <v>612</v>
      </c>
      <c r="K31" s="76" t="s">
        <v>51</v>
      </c>
      <c r="N31" s="17">
        <v>306</v>
      </c>
      <c r="O31" s="99">
        <v>0.5</v>
      </c>
      <c r="P31" s="95">
        <f>N31/(1-O31)</f>
        <v>612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45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46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47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48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49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50</v>
      </c>
      <c r="G37" s="17">
        <v>1</v>
      </c>
      <c r="H37" s="48">
        <v>83</v>
      </c>
      <c r="I37" s="47"/>
      <c r="J37" s="47">
        <f>G37*H37</f>
        <v>83</v>
      </c>
      <c r="K37" s="76" t="s">
        <v>51</v>
      </c>
      <c r="L37" s="17">
        <f>11.53*10</f>
        <v>115.3</v>
      </c>
      <c r="M37" s="84">
        <v>0.56999999999999995</v>
      </c>
      <c r="N37" s="17">
        <f>L37*(1-M37)</f>
        <v>49.579000000000008</v>
      </c>
      <c r="O37" s="99">
        <v>0.4</v>
      </c>
      <c r="P37" s="95">
        <f>N37/(1-O37)</f>
        <v>82.631666666666689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1529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60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61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62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28</v>
      </c>
      <c r="H43" s="48" t="s">
        <v>3</v>
      </c>
      <c r="I43" s="47"/>
      <c r="J43" s="47">
        <f>SUM(J39:J42)</f>
        <v>1529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63</v>
      </c>
      <c r="H44" s="63" t="s">
        <v>3</v>
      </c>
      <c r="I44" s="64"/>
      <c r="J44" s="64"/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1529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64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65</v>
      </c>
      <c r="E51" s="18" t="s">
        <v>52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66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67</v>
      </c>
      <c r="E53" s="17" t="s">
        <v>74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68</v>
      </c>
      <c r="E54" s="22" t="s">
        <v>72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69</v>
      </c>
      <c r="E55" s="17" t="s">
        <v>71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70</v>
      </c>
      <c r="E56" s="11" t="s">
        <v>73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75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29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mailto:jp@summit.dk"/>
    <hyperlink ref="D14" r:id="rId4" display="http://www.summit.dk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2012-01-19T15:43:20Z</dcterms:modified>
</cp:coreProperties>
</file>