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J40" i="1" l="1"/>
  <c r="J34" i="1" l="1"/>
  <c r="L34" i="1"/>
  <c r="N34" i="1" s="1"/>
  <c r="P34" i="1" s="1"/>
  <c r="L23" i="1"/>
  <c r="N23" i="1" l="1"/>
  <c r="P23" i="1" s="1"/>
  <c r="J23" i="1" l="1"/>
  <c r="J38" i="1"/>
  <c r="J43" i="1" s="1"/>
  <c r="J44" i="1" s="1"/>
  <c r="J45" i="1" l="1"/>
</calcChain>
</file>

<file path=xl/sharedStrings.xml><?xml version="1.0" encoding="utf-8"?>
<sst xmlns="http://schemas.openxmlformats.org/spreadsheetml/2006/main" count="95" uniqueCount="80">
  <si>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</si>
  <si>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</si>
  <si>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</si>
  <si>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</si>
  <si>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</si>
  <si>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</si>
  <si>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</si>
  <si>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</si>
  <si>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</si>
  <si>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</si>
  <si>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</si>
  <si>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</si>
  <si>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</si>
  <si>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</si>
  <si>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</si>
  <si>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</si>
  <si>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</si>
  <si>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</si>
  <si>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</si>
  <si>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</si>
  <si>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</si>
  <si>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</si>
  <si>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</si>
  <si>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</si>
  <si>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</si>
  <si>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</si>
  <si>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</si>
  <si>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</si>
  <si>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</si>
  <si>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</si>
  <si>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</si>
  <si>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</si>
  <si>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</si>
  <si>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</si>
  <si>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</si>
  <si>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</si>
  <si>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</si>
  <si>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</si>
  <si>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</si>
  <si>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</si>
  <si>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</si>
  <si>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</si>
  <si>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</si>
  <si>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</si>
  <si>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</si>
  <si>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</si>
  <si>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</si>
  <si>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</si>
  <si>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</si>
  <si>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</si>
  <si>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</si>
  <si>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</si>
  <si>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</si>
  <si>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</si>
  <si>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A2012RH014</t>
  </si>
  <si>
    <t>Nicholai Papapietro</t>
  </si>
  <si>
    <t>Albin Pump</t>
  </si>
  <si>
    <t>Za de Fontgrave</t>
  </si>
  <si>
    <t>26740 Montboucher/Jabron</t>
  </si>
  <si>
    <t>Tel:+33 4 75 90 92 92</t>
  </si>
  <si>
    <t>Fax:+33 4 75 90 92 40</t>
  </si>
  <si>
    <t>Mail: npapapietro89@gmail.com</t>
  </si>
  <si>
    <t>MAG5714-1JA10-1BB2</t>
  </si>
  <si>
    <t>Débitmètre électromagnétique Magflux A</t>
  </si>
  <si>
    <t>DN100 PN40</t>
  </si>
  <si>
    <t>Revetement: Caouchouc dur</t>
  </si>
  <si>
    <t>Electrodes: Inox 1.4571</t>
  </si>
  <si>
    <t>Brides acier</t>
  </si>
  <si>
    <t>Alimentation : 230Vac</t>
  </si>
  <si>
    <t>Avec afficheur local</t>
  </si>
  <si>
    <t>Sortie: 4-20mA ou pulses</t>
  </si>
  <si>
    <t>Connexion électrique: M16*1,5</t>
  </si>
  <si>
    <t>Version compacte</t>
  </si>
  <si>
    <t>4</t>
  </si>
  <si>
    <t>MAG5714-1GA10-1BB2</t>
  </si>
  <si>
    <t>dito</t>
  </si>
  <si>
    <t>DN65 PN40</t>
  </si>
  <si>
    <t>Ex work Allemagne, transport en sus</t>
  </si>
  <si>
    <t>REV1</t>
  </si>
  <si>
    <t>EXTRA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</si>
</sst>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1" applyFont="1" applyAlignment="1" applyProtection="1">
      <alignment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2" xfId="0" applyFont="1" applyBorder="1" applyAlignment="1">
      <alignment horizontal="right" vertical="center"/>
    </xf>
    <xf numFmtId="9" fontId="17" fillId="0" borderId="2" xfId="4" applyFont="1" applyBorder="1" applyAlignment="1" applyProtection="1">
      <alignment horizontal="right" vertical="center"/>
      <protection locked="0"/>
    </xf>
    <xf numFmtId="167" fontId="17" fillId="0" borderId="2" xfId="0" applyNumberFormat="1" applyFont="1" applyBorder="1" applyAlignment="1" applyProtection="1">
      <alignment horizontal="right" vertical="center"/>
      <protection locked="0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+33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npapapietro8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E26" sqref="E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36" style="1" customWidth="1"/>
    <col min="6" max="6" width="7.625" style="1" customWidth="1"/>
    <col min="7" max="7" width="7.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9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20" t="s">
        <v>6</v>
      </c>
      <c r="H2" s="83" t="s">
        <v>78</v>
      </c>
      <c r="I2" s="84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22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7" t="s">
        <v>18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8" t="s">
        <v>21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  <c r="M6" s="86"/>
      <c r="N6" s="17"/>
      <c r="O6" s="17"/>
      <c r="P6" s="17"/>
      <c r="Q6" s="17"/>
      <c r="R6" s="17"/>
      <c r="S6" s="17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pans="1:250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17"/>
      <c r="M7" s="86"/>
      <c r="N7" s="17"/>
      <c r="O7" s="17"/>
      <c r="P7" s="17"/>
      <c r="Q7" s="17"/>
      <c r="R7" s="17"/>
      <c r="S7" s="17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pans="1:250" ht="15.75" customHeight="1">
      <c r="A8" s="17"/>
      <c r="B8" s="30" t="s">
        <v>33</v>
      </c>
      <c r="C8" s="21"/>
      <c r="D8" s="17" t="s">
        <v>55</v>
      </c>
      <c r="E8" s="8"/>
      <c r="F8" s="21"/>
      <c r="G8" s="21"/>
      <c r="H8" s="30" t="s">
        <v>1</v>
      </c>
      <c r="I8" s="17"/>
      <c r="J8" s="72">
        <v>40926</v>
      </c>
      <c r="K8" s="21"/>
      <c r="M8" s="87"/>
    </row>
    <row r="9" spans="1:250" ht="15.75" customHeight="1">
      <c r="A9" s="17"/>
      <c r="B9" s="21"/>
      <c r="C9" s="21"/>
      <c r="D9" s="17"/>
      <c r="E9" s="8"/>
      <c r="F9" s="21"/>
      <c r="G9" s="30"/>
      <c r="H9" s="17"/>
      <c r="I9" s="17"/>
      <c r="J9" s="17"/>
      <c r="K9" s="21"/>
      <c r="M9" s="87"/>
    </row>
    <row r="10" spans="1:250" ht="15.75" customHeight="1">
      <c r="A10" s="17"/>
      <c r="B10" s="21"/>
      <c r="C10" s="21"/>
      <c r="D10" s="17" t="s">
        <v>56</v>
      </c>
      <c r="E10" s="8"/>
      <c r="F10" s="21"/>
      <c r="G10" s="30"/>
      <c r="H10" s="17"/>
      <c r="J10" s="17"/>
      <c r="K10" s="21"/>
      <c r="M10" s="87"/>
    </row>
    <row r="11" spans="1:250" ht="15.75" customHeight="1">
      <c r="A11" s="17"/>
      <c r="B11" s="21"/>
      <c r="C11" s="21"/>
      <c r="D11" s="17" t="s">
        <v>57</v>
      </c>
      <c r="E11" s="8"/>
      <c r="F11" s="21"/>
      <c r="G11" s="21"/>
      <c r="H11" s="20" t="s">
        <v>30</v>
      </c>
      <c r="J11" s="17"/>
      <c r="K11" s="32"/>
      <c r="M11" s="87"/>
    </row>
    <row r="12" spans="1:250" ht="15.75" customHeight="1">
      <c r="A12" s="17"/>
      <c r="B12" s="76" t="s">
        <v>5</v>
      </c>
      <c r="C12" s="21"/>
      <c r="D12" s="17" t="s">
        <v>58</v>
      </c>
      <c r="E12" s="8"/>
      <c r="F12" s="21"/>
      <c r="G12" s="17"/>
      <c r="H12" s="20" t="s">
        <v>31</v>
      </c>
      <c r="I12" s="20"/>
      <c r="J12" s="31" t="s">
        <v>54</v>
      </c>
      <c r="K12" s="21"/>
      <c r="M12" s="87"/>
    </row>
    <row r="13" spans="1:250" ht="15.75" customHeight="1">
      <c r="A13" s="17"/>
      <c r="B13" s="76" t="s">
        <v>8</v>
      </c>
      <c r="C13" s="21"/>
      <c r="D13" s="17"/>
      <c r="E13" s="8"/>
      <c r="F13" s="21"/>
      <c r="G13" s="17"/>
      <c r="H13" s="20" t="s">
        <v>32</v>
      </c>
      <c r="I13" s="21"/>
      <c r="J13" s="21" t="s">
        <v>15</v>
      </c>
      <c r="K13" s="21"/>
      <c r="M13" s="88"/>
    </row>
    <row r="14" spans="1:250" ht="15.75" customHeight="1">
      <c r="A14" s="17"/>
      <c r="B14" s="76" t="s">
        <v>7</v>
      </c>
      <c r="C14" s="21"/>
      <c r="D14" s="94" t="s">
        <v>59</v>
      </c>
      <c r="E14" s="8"/>
      <c r="F14" s="21"/>
      <c r="G14" s="17"/>
      <c r="H14" s="20" t="s">
        <v>13</v>
      </c>
      <c r="I14" s="21"/>
      <c r="J14" s="77" t="s">
        <v>11</v>
      </c>
      <c r="K14" s="21"/>
    </row>
    <row r="15" spans="1:250" ht="15.75" customHeight="1">
      <c r="A15" s="17"/>
      <c r="B15" s="76" t="s">
        <v>10</v>
      </c>
      <c r="C15" s="17"/>
      <c r="D15" s="17" t="s">
        <v>60</v>
      </c>
      <c r="E15" s="8"/>
      <c r="F15" s="21"/>
      <c r="G15" s="17"/>
      <c r="H15" s="20" t="s">
        <v>7</v>
      </c>
      <c r="J15" s="81" t="s">
        <v>14</v>
      </c>
      <c r="K15" s="21"/>
      <c r="M15" s="87"/>
    </row>
    <row r="16" spans="1:250" ht="15.75" customHeight="1">
      <c r="A16" s="17"/>
      <c r="B16" s="78" t="s">
        <v>12</v>
      </c>
      <c r="C16" s="17"/>
      <c r="D16" s="94" t="s">
        <v>61</v>
      </c>
      <c r="E16" s="8"/>
      <c r="F16" s="21"/>
      <c r="G16" s="17"/>
      <c r="H16" s="20" t="s">
        <v>10</v>
      </c>
      <c r="J16" s="91" t="s">
        <v>17</v>
      </c>
      <c r="K16" s="21"/>
    </row>
    <row r="17" spans="1:250" ht="15.75" customHeight="1">
      <c r="A17" s="17"/>
      <c r="B17" s="78"/>
      <c r="C17" s="17"/>
      <c r="D17" s="17"/>
      <c r="E17" s="21"/>
      <c r="F17" s="21"/>
      <c r="G17" s="17"/>
      <c r="H17" s="20" t="s">
        <v>12</v>
      </c>
      <c r="I17" s="21"/>
      <c r="J17" s="92" t="s">
        <v>19</v>
      </c>
      <c r="K17" s="21"/>
    </row>
    <row r="18" spans="1:250" ht="15.75" customHeight="1">
      <c r="A18" s="17"/>
      <c r="B18" s="78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4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62</v>
      </c>
      <c r="E23" s="17" t="s">
        <v>63</v>
      </c>
      <c r="G23" s="17">
        <v>1</v>
      </c>
      <c r="H23" s="48">
        <v>1370</v>
      </c>
      <c r="I23" s="47"/>
      <c r="J23" s="47">
        <f>G23*H23</f>
        <v>1370</v>
      </c>
      <c r="K23" s="74" t="s">
        <v>73</v>
      </c>
      <c r="L23" s="17">
        <f>1106+705+99</f>
        <v>1910</v>
      </c>
      <c r="M23" s="82">
        <v>0.56999999999999995</v>
      </c>
      <c r="N23" s="17">
        <f>L23*(1-M23)</f>
        <v>821.30000000000007</v>
      </c>
      <c r="O23" s="95">
        <v>0.4</v>
      </c>
      <c r="P23" s="93">
        <f>N23/(1-O23)</f>
        <v>1368.8333333333335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64</v>
      </c>
      <c r="H24" s="48"/>
      <c r="I24" s="47"/>
      <c r="J24" s="47"/>
      <c r="K24" s="74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65</v>
      </c>
      <c r="H25" s="48"/>
      <c r="I25" s="47"/>
      <c r="J25" s="47"/>
      <c r="K25" s="7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66</v>
      </c>
      <c r="H26" s="48"/>
      <c r="I26" s="47"/>
      <c r="J26" s="47"/>
      <c r="K26" s="7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72</v>
      </c>
      <c r="H27" s="48"/>
      <c r="I27" s="47"/>
      <c r="J27" s="47"/>
      <c r="K27" s="7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67</v>
      </c>
      <c r="H28" s="48"/>
      <c r="I28" s="47"/>
      <c r="J28" s="47"/>
      <c r="K28" s="74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68</v>
      </c>
      <c r="H29" s="48"/>
      <c r="I29" s="47"/>
      <c r="J29" s="47"/>
      <c r="K29" s="74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69</v>
      </c>
      <c r="H30" s="48"/>
      <c r="I30" s="47"/>
      <c r="J30" s="47"/>
      <c r="K30" s="7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70</v>
      </c>
      <c r="H31" s="48"/>
      <c r="I31" s="47"/>
      <c r="J31" s="47"/>
      <c r="K31" s="74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71</v>
      </c>
      <c r="H32" s="48"/>
      <c r="I32" s="47"/>
      <c r="J32" s="47"/>
      <c r="K32" s="74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H33" s="48"/>
      <c r="I33" s="47"/>
      <c r="J33" s="47"/>
      <c r="K33" s="7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17" t="s">
        <v>74</v>
      </c>
      <c r="E34" s="17" t="s">
        <v>75</v>
      </c>
      <c r="G34" s="17">
        <v>1</v>
      </c>
      <c r="H34" s="48">
        <v>1243</v>
      </c>
      <c r="I34" s="47"/>
      <c r="J34" s="47">
        <f>G34*H34</f>
        <v>1243</v>
      </c>
      <c r="K34" s="74" t="s">
        <v>73</v>
      </c>
      <c r="L34" s="17">
        <f>931+705+99</f>
        <v>1735</v>
      </c>
      <c r="M34" s="82">
        <v>0.56999999999999995</v>
      </c>
      <c r="N34" s="17">
        <f>L34*(1-M34)</f>
        <v>746.05000000000007</v>
      </c>
      <c r="O34" s="95">
        <v>0.4</v>
      </c>
      <c r="P34" s="93">
        <f>N34/(1-O34)</f>
        <v>1243.4166666666667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76</v>
      </c>
      <c r="H35" s="48"/>
      <c r="I35" s="47"/>
      <c r="J35" s="47"/>
      <c r="K35" s="7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H36" s="48"/>
      <c r="I36" s="47"/>
      <c r="J36" s="47"/>
      <c r="K36" s="74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7"/>
      <c r="C37" s="58"/>
      <c r="D37" s="59"/>
      <c r="E37" s="60"/>
      <c r="F37" s="61"/>
      <c r="G37" s="61"/>
      <c r="H37" s="62"/>
      <c r="I37" s="63"/>
      <c r="J37" s="63"/>
      <c r="K37" s="75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2613</v>
      </c>
      <c r="K38" s="56"/>
    </row>
    <row r="39" spans="1:250" ht="15.75" customHeight="1">
      <c r="A39" s="17"/>
      <c r="B39" s="11"/>
      <c r="C39" s="11"/>
      <c r="D39" s="12"/>
      <c r="E39" s="41"/>
      <c r="F39" s="39"/>
      <c r="G39" s="40" t="s">
        <v>35</v>
      </c>
      <c r="H39" s="49" t="s">
        <v>3</v>
      </c>
      <c r="I39" s="50"/>
      <c r="J39" s="50">
        <v>0</v>
      </c>
      <c r="K39" s="54"/>
    </row>
    <row r="40" spans="1:250" ht="15.75" customHeight="1">
      <c r="A40" s="17"/>
      <c r="B40" s="11"/>
      <c r="C40" s="11"/>
      <c r="D40" s="12"/>
      <c r="E40" s="42"/>
      <c r="F40" s="39"/>
      <c r="G40" s="99" t="s">
        <v>79</v>
      </c>
      <c r="H40" s="100">
        <v>-0.05</v>
      </c>
      <c r="I40" s="101"/>
      <c r="J40" s="101">
        <f>J38*H40</f>
        <v>-130.65</v>
      </c>
      <c r="K40" s="54"/>
    </row>
    <row r="41" spans="1:250" ht="15.75" customHeight="1">
      <c r="A41" s="17"/>
      <c r="B41" s="11"/>
      <c r="C41" s="11"/>
      <c r="D41" s="12"/>
      <c r="E41" s="42"/>
      <c r="F41" s="43"/>
      <c r="G41" s="102" t="s">
        <v>39</v>
      </c>
      <c r="H41" s="51" t="s">
        <v>3</v>
      </c>
      <c r="I41" s="52"/>
      <c r="J41" s="52">
        <v>0</v>
      </c>
      <c r="K41" s="55"/>
    </row>
    <row r="42" spans="1:250" ht="15.75" customHeight="1" thickBot="1">
      <c r="A42" s="17"/>
      <c r="B42" s="58"/>
      <c r="C42" s="58"/>
      <c r="D42" s="57"/>
      <c r="E42" s="66"/>
      <c r="F42" s="67"/>
      <c r="G42" s="103" t="s">
        <v>36</v>
      </c>
      <c r="H42" s="68" t="s">
        <v>3</v>
      </c>
      <c r="I42" s="69"/>
      <c r="J42" s="69"/>
      <c r="K42" s="70"/>
    </row>
    <row r="43" spans="1:250" ht="15.75" customHeight="1">
      <c r="A43" s="17"/>
      <c r="B43" s="11"/>
      <c r="C43" s="11"/>
      <c r="D43" s="12"/>
      <c r="E43" s="21"/>
      <c r="F43" s="11"/>
      <c r="G43" s="29" t="s">
        <v>37</v>
      </c>
      <c r="H43" s="48" t="s">
        <v>3</v>
      </c>
      <c r="I43" s="47"/>
      <c r="J43" s="47">
        <f>SUM(J38:J42)</f>
        <v>2482.35</v>
      </c>
      <c r="K43" s="56"/>
    </row>
    <row r="44" spans="1:250" ht="15.75" customHeight="1" thickBot="1">
      <c r="A44" s="17"/>
      <c r="B44" s="58"/>
      <c r="C44" s="58"/>
      <c r="D44" s="57"/>
      <c r="E44" s="60"/>
      <c r="F44" s="58"/>
      <c r="G44" s="64" t="s">
        <v>38</v>
      </c>
      <c r="H44" s="62" t="s">
        <v>3</v>
      </c>
      <c r="I44" s="63"/>
      <c r="J44" s="63">
        <f>0.196*J43</f>
        <v>486.54059999999998</v>
      </c>
      <c r="K44" s="65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2968.8905999999997</v>
      </c>
      <c r="K45" s="56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6"/>
    </row>
    <row r="47" spans="1:250" s="17" customFormat="1" ht="15.75" customHeight="1">
      <c r="B47" s="26" t="s">
        <v>9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40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1" t="s">
        <v>41</v>
      </c>
      <c r="E52" s="11"/>
      <c r="F52" s="11"/>
      <c r="G52" s="13"/>
      <c r="H52" s="14"/>
      <c r="I52" s="11"/>
      <c r="J52" s="73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42</v>
      </c>
      <c r="E53" s="18" t="s">
        <v>77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49</v>
      </c>
      <c r="E54" s="85" t="s">
        <v>20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50</v>
      </c>
      <c r="E55" s="17" t="s">
        <v>43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51</v>
      </c>
      <c r="E56" s="22" t="s">
        <v>44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52</v>
      </c>
      <c r="E57" s="17" t="s">
        <v>45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53</v>
      </c>
      <c r="E58" s="11" t="s">
        <v>46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47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16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48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4" r:id="rId3" display="Tel:+33"/>
    <hyperlink ref="D16" r:id="rId4" display="mailto:npapapietro89@gmail.com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2012-01-18T15:08:12Z</dcterms:modified>
</cp:coreProperties>
</file>