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J37" i="1" l="1"/>
  <c r="J34" i="1"/>
  <c r="L37" i="1"/>
  <c r="N37" i="1"/>
  <c r="P37" i="1" s="1"/>
  <c r="L34" i="1"/>
  <c r="N34" i="1"/>
  <c r="P34" i="1" s="1"/>
  <c r="P23" i="1"/>
  <c r="L23" i="1"/>
  <c r="N23" i="1" l="1"/>
  <c r="J23" i="1" l="1"/>
  <c r="J41" i="1"/>
  <c r="J45" i="1" s="1"/>
  <c r="J46" i="1" s="1"/>
  <c r="J47" i="1" l="1"/>
</calcChain>
</file>

<file path=xl/sharedStrings.xml><?xml version="1.0" encoding="utf-8"?>
<sst xmlns="http://schemas.openxmlformats.org/spreadsheetml/2006/main" count="97" uniqueCount="80">
  <si>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</si>
  <si>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</si>
  <si>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</si>
  <si>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</si>
  <si>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</si>
  <si>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</si>
  <si>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</si>
  <si>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</si>
  <si>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</si>
  <si>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</si>
  <si>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</si>
  <si>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</si>
  <si>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</si>
  <si>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</si>
  <si>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</si>
  <si>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</si>
  <si>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</si>
  <si>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</si>
  <si>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</si>
  <si>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</si>
  <si>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</si>
  <si>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</si>
  <si>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</si>
  <si>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</si>
  <si>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</si>
  <si>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</si>
  <si>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</si>
  <si>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</si>
  <si>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</si>
  <si>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</si>
  <si>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</si>
  <si>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</si>
  <si>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</si>
  <si>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</si>
  <si>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</si>
  <si>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</si>
  <si>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</si>
  <si>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</si>
  <si>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</si>
  <si>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</si>
  <si>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</si>
  <si>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</si>
  <si>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</si>
  <si>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</si>
  <si>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</si>
  <si>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</si>
  <si>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</si>
  <si>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</si>
  <si>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</si>
  <si>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</si>
  <si>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</si>
  <si>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</si>
  <si>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</si>
  <si>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</si>
  <si>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A2012RH014</t>
  </si>
  <si>
    <t>Nicholai Papapietro</t>
  </si>
  <si>
    <t>Albin Pump</t>
  </si>
  <si>
    <t>Za de Fontgrave</t>
  </si>
  <si>
    <t>26740 Montboucher/Jabron</t>
  </si>
  <si>
    <t>Tel:+33 4 75 90 92 92</t>
  </si>
  <si>
    <t>Fax:+33 4 75 90 92 40</t>
  </si>
  <si>
    <t>Mail: npapapietro89@gmail.com</t>
  </si>
  <si>
    <t>MAG5714-1JA10-1BB2</t>
  </si>
  <si>
    <t>Débitmètre électromagnétique Magflux A</t>
  </si>
  <si>
    <t>DN100 PN40</t>
  </si>
  <si>
    <t>Revetement: Caouchouc dur</t>
  </si>
  <si>
    <t>Electrodes: Inox 1.4571</t>
  </si>
  <si>
    <t>Brides acier</t>
  </si>
  <si>
    <t>Alimentation : 230Vac</t>
  </si>
  <si>
    <t>Avec afficheur local</t>
  </si>
  <si>
    <t>Sortie: 4-20mA ou pulses</t>
  </si>
  <si>
    <t>Connexion électrique: M16*1,5</t>
  </si>
  <si>
    <t>Version compacte</t>
  </si>
  <si>
    <t>4</t>
  </si>
  <si>
    <t>MAG5714-1GA10-1BB2</t>
  </si>
  <si>
    <t>dito</t>
  </si>
  <si>
    <t>DN65 PN40</t>
  </si>
  <si>
    <t>DN25 PN40</t>
  </si>
  <si>
    <t>MAG5714-1CA10-1BB2</t>
  </si>
  <si>
    <t>Ex work Allemagne, transport en 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</si>
</sst>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1" applyFont="1" applyAlignment="1" applyProtection="1">
      <alignment vertical="center"/>
    </xf>
    <xf numFmtId="9" fontId="9" fillId="0" borderId="0" xfId="4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+33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npapapietro8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4"/>
  <sheetViews>
    <sheetView tabSelected="1" zoomScaleNormal="100" workbookViewId="0">
      <selection activeCell="E13" sqref="E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36" style="1" customWidth="1"/>
    <col min="6" max="6" width="7.625" style="1" customWidth="1"/>
    <col min="7" max="7" width="7.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6" t="s">
        <v>22</v>
      </c>
      <c r="B4" s="96"/>
      <c r="C4" s="96"/>
      <c r="D4" s="96"/>
      <c r="E4" s="96"/>
      <c r="F4" s="96"/>
      <c r="G4" s="96"/>
      <c r="H4" s="96"/>
      <c r="I4" s="96"/>
      <c r="J4" s="96"/>
      <c r="K4" s="96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7" t="s">
        <v>18</v>
      </c>
      <c r="B5" s="97"/>
      <c r="C5" s="97"/>
      <c r="D5" s="97"/>
      <c r="E5" s="97"/>
      <c r="F5" s="97"/>
      <c r="G5" s="97"/>
      <c r="H5" s="97"/>
      <c r="I5" s="97"/>
      <c r="J5" s="97"/>
      <c r="K5" s="9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8" t="s">
        <v>21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17" t="s">
        <v>55</v>
      </c>
      <c r="E8" s="8"/>
      <c r="F8" s="21"/>
      <c r="G8" s="21"/>
      <c r="H8" s="30" t="s">
        <v>1</v>
      </c>
      <c r="I8" s="17"/>
      <c r="J8" s="74">
        <v>40926</v>
      </c>
      <c r="K8" s="21"/>
      <c r="M8" s="89"/>
    </row>
    <row r="9" spans="1:250" ht="15.75" customHeight="1">
      <c r="A9" s="17"/>
      <c r="B9" s="21"/>
      <c r="C9" s="21"/>
      <c r="D9" s="17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7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7" t="s">
        <v>57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7" t="s">
        <v>58</v>
      </c>
      <c r="E12" s="8"/>
      <c r="F12" s="21"/>
      <c r="G12" s="17"/>
      <c r="H12" s="20" t="s">
        <v>31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17"/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9" t="s">
        <v>59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17" t="s">
        <v>60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9" t="s">
        <v>61</v>
      </c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62</v>
      </c>
      <c r="E23" s="17" t="s">
        <v>63</v>
      </c>
      <c r="G23" s="17">
        <v>1</v>
      </c>
      <c r="H23" s="48">
        <v>1370</v>
      </c>
      <c r="I23" s="47"/>
      <c r="J23" s="47">
        <f>G23*H23</f>
        <v>1370</v>
      </c>
      <c r="K23" s="76" t="s">
        <v>73</v>
      </c>
      <c r="L23" s="17">
        <f>1106+705+99</f>
        <v>1910</v>
      </c>
      <c r="M23" s="84">
        <v>0.56999999999999995</v>
      </c>
      <c r="N23" s="17">
        <f>L23*(1-M23)</f>
        <v>821.30000000000007</v>
      </c>
      <c r="O23" s="100">
        <v>0.4</v>
      </c>
      <c r="P23" s="95">
        <f>N23/(1-O23)</f>
        <v>1368.8333333333335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64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65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66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72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67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68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69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70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71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17" t="s">
        <v>74</v>
      </c>
      <c r="E34" s="17" t="s">
        <v>75</v>
      </c>
      <c r="G34" s="17">
        <v>1</v>
      </c>
      <c r="H34" s="48">
        <v>1243</v>
      </c>
      <c r="I34" s="47"/>
      <c r="J34" s="47">
        <f>G34*H34</f>
        <v>1243</v>
      </c>
      <c r="K34" s="76" t="s">
        <v>73</v>
      </c>
      <c r="L34" s="17">
        <f>931+705+99</f>
        <v>1735</v>
      </c>
      <c r="M34" s="84">
        <v>0.56999999999999995</v>
      </c>
      <c r="N34" s="17">
        <f>L34*(1-M34)</f>
        <v>746.05000000000007</v>
      </c>
      <c r="O34" s="100">
        <v>0.4</v>
      </c>
      <c r="P34" s="95">
        <f>N34/(1-O34)</f>
        <v>1243.4166666666667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76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3</v>
      </c>
      <c r="C37" s="11"/>
      <c r="D37" s="17" t="s">
        <v>78</v>
      </c>
      <c r="E37" s="17" t="s">
        <v>75</v>
      </c>
      <c r="G37" s="17">
        <v>1</v>
      </c>
      <c r="H37" s="48">
        <v>1150</v>
      </c>
      <c r="I37" s="47"/>
      <c r="J37" s="47">
        <f>G37*H37</f>
        <v>1150</v>
      </c>
      <c r="K37" s="76" t="s">
        <v>73</v>
      </c>
      <c r="L37" s="17">
        <f>799+705+99</f>
        <v>1603</v>
      </c>
      <c r="M37" s="84">
        <v>0.56999999999999995</v>
      </c>
      <c r="N37" s="17">
        <f>L37*(1-M37)</f>
        <v>689.29000000000008</v>
      </c>
      <c r="O37" s="100">
        <v>0.4</v>
      </c>
      <c r="P37" s="95">
        <f>N37/(1-O37)</f>
        <v>1148.8166666666668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E38" s="17" t="s">
        <v>77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ht="15.75" customHeight="1" thickBot="1">
      <c r="A40" s="17"/>
      <c r="B40" s="58"/>
      <c r="C40" s="59"/>
      <c r="D40" s="60"/>
      <c r="E40" s="61"/>
      <c r="F40" s="62"/>
      <c r="G40" s="62"/>
      <c r="H40" s="63"/>
      <c r="I40" s="64"/>
      <c r="J40" s="64"/>
      <c r="K40" s="77"/>
    </row>
    <row r="41" spans="1:250" ht="15.75" customHeight="1">
      <c r="A41" s="17"/>
      <c r="B41" s="11"/>
      <c r="C41" s="11"/>
      <c r="D41" s="12"/>
      <c r="E41" s="21"/>
      <c r="F41" s="11"/>
      <c r="G41" s="30" t="s">
        <v>4</v>
      </c>
      <c r="H41" s="48" t="s">
        <v>3</v>
      </c>
      <c r="I41" s="47"/>
      <c r="J41" s="47">
        <f>SUM(J22:J40)</f>
        <v>3763</v>
      </c>
      <c r="K41" s="57"/>
    </row>
    <row r="42" spans="1:250" ht="15.75" customHeight="1">
      <c r="A42" s="17"/>
      <c r="B42" s="11"/>
      <c r="C42" s="11"/>
      <c r="D42" s="12"/>
      <c r="E42" s="41"/>
      <c r="F42" s="39"/>
      <c r="G42" s="40" t="s">
        <v>35</v>
      </c>
      <c r="H42" s="49" t="s">
        <v>3</v>
      </c>
      <c r="I42" s="50"/>
      <c r="J42" s="50">
        <v>0</v>
      </c>
      <c r="K42" s="55"/>
    </row>
    <row r="43" spans="1:250" ht="15.75" customHeight="1">
      <c r="A43" s="17"/>
      <c r="B43" s="11"/>
      <c r="C43" s="11"/>
      <c r="D43" s="12"/>
      <c r="E43" s="42"/>
      <c r="F43" s="43"/>
      <c r="G43" s="54" t="s">
        <v>39</v>
      </c>
      <c r="H43" s="51" t="s">
        <v>3</v>
      </c>
      <c r="I43" s="52"/>
      <c r="J43" s="52">
        <v>0</v>
      </c>
      <c r="K43" s="56"/>
    </row>
    <row r="44" spans="1:250" ht="15.75" customHeight="1" thickBot="1">
      <c r="A44" s="17"/>
      <c r="B44" s="59"/>
      <c r="C44" s="59"/>
      <c r="D44" s="58"/>
      <c r="E44" s="67"/>
      <c r="F44" s="68"/>
      <c r="G44" s="69" t="s">
        <v>36</v>
      </c>
      <c r="H44" s="70" t="s">
        <v>3</v>
      </c>
      <c r="I44" s="71"/>
      <c r="J44" s="71"/>
      <c r="K44" s="72"/>
    </row>
    <row r="45" spans="1:250" ht="15.75" customHeight="1">
      <c r="A45" s="17"/>
      <c r="B45" s="11"/>
      <c r="C45" s="11"/>
      <c r="D45" s="12"/>
      <c r="E45" s="21"/>
      <c r="F45" s="11"/>
      <c r="G45" s="29" t="s">
        <v>37</v>
      </c>
      <c r="H45" s="48" t="s">
        <v>3</v>
      </c>
      <c r="I45" s="47"/>
      <c r="J45" s="47">
        <f>SUM(J41:J44)</f>
        <v>3763</v>
      </c>
      <c r="K45" s="57"/>
    </row>
    <row r="46" spans="1:250" ht="15.75" customHeight="1" thickBot="1">
      <c r="A46" s="17"/>
      <c r="B46" s="59"/>
      <c r="C46" s="59"/>
      <c r="D46" s="58"/>
      <c r="E46" s="61"/>
      <c r="F46" s="59"/>
      <c r="G46" s="65" t="s">
        <v>38</v>
      </c>
      <c r="H46" s="63" t="s">
        <v>3</v>
      </c>
      <c r="I46" s="64"/>
      <c r="J46" s="64">
        <f>0.196*J45</f>
        <v>737.548</v>
      </c>
      <c r="K46" s="66"/>
    </row>
    <row r="47" spans="1:250" ht="15.75" customHeight="1">
      <c r="A47" s="17"/>
      <c r="B47" s="11"/>
      <c r="C47" s="11"/>
      <c r="D47" s="12"/>
      <c r="E47" s="17"/>
      <c r="F47" s="11"/>
      <c r="G47" s="53" t="s">
        <v>4</v>
      </c>
      <c r="H47" s="48" t="s">
        <v>3</v>
      </c>
      <c r="I47" s="47"/>
      <c r="J47" s="48">
        <f>SUM(J45:J46)</f>
        <v>4500.5479999999998</v>
      </c>
      <c r="K47" s="57"/>
    </row>
    <row r="48" spans="1:250" ht="15.75" customHeight="1">
      <c r="A48" s="17"/>
      <c r="B48" s="11"/>
      <c r="C48" s="11"/>
      <c r="D48" s="12"/>
      <c r="E48" s="17"/>
      <c r="F48" s="11"/>
      <c r="G48" s="53"/>
      <c r="H48" s="48"/>
      <c r="I48" s="47"/>
      <c r="J48" s="48"/>
      <c r="K48" s="57"/>
    </row>
    <row r="49" spans="2:250" s="17" customFormat="1" ht="15.75" customHeight="1">
      <c r="B49" s="26" t="s">
        <v>9</v>
      </c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 t="s">
        <v>40</v>
      </c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2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C54" s="11"/>
      <c r="D54" s="73" t="s">
        <v>41</v>
      </c>
      <c r="E54" s="11"/>
      <c r="F54" s="11"/>
      <c r="G54" s="13"/>
      <c r="H54" s="14"/>
      <c r="I54" s="11"/>
      <c r="J54" s="7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42</v>
      </c>
      <c r="E55" s="18" t="s">
        <v>79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49</v>
      </c>
      <c r="E56" s="87" t="s">
        <v>20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50</v>
      </c>
      <c r="E57" s="17" t="s">
        <v>43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51</v>
      </c>
      <c r="E58" s="22" t="s">
        <v>44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D59" s="25" t="s">
        <v>52</v>
      </c>
      <c r="E59" s="17" t="s">
        <v>45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53" t="s">
        <v>53</v>
      </c>
      <c r="E60" s="11" t="s">
        <v>46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47</v>
      </c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8"/>
      <c r="C65" s="8"/>
      <c r="D65" s="11"/>
      <c r="E65" s="11"/>
      <c r="F65" s="11"/>
      <c r="G65" s="23"/>
      <c r="H65" s="11"/>
      <c r="I65" s="11"/>
      <c r="J65" s="23"/>
      <c r="K65" s="2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16</v>
      </c>
      <c r="C66" s="11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48</v>
      </c>
      <c r="C67" s="8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4" r:id="rId3" display="Tel:+33"/>
    <hyperlink ref="D16" r:id="rId4" display="mailto:npapapietro89@gmail.com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2012-01-18T08:43:32Z</dcterms:modified>
</cp:coreProperties>
</file>