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44" i="1"/>
  <c r="J48" i="1" s="1"/>
  <c r="J49" i="1" l="1"/>
  <c r="J50" i="1" s="1"/>
</calcChain>
</file>

<file path=xl/sharedStrings.xml><?xml version="1.0" encoding="utf-8"?>
<sst xmlns="http://schemas.openxmlformats.org/spreadsheetml/2006/main" count="108" uniqueCount="94">
  <si>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</si>
  <si>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</si>
  <si>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</si>
  <si>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</si>
  <si>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</si>
  <si>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</si>
  <si>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</si>
  <si>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</si>
  <si>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</si>
  <si>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</si>
  <si>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</si>
  <si>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</si>
  <si>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</si>
  <si>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</si>
  <si>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</si>
  <si>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</si>
  <si>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</si>
  <si>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</si>
  <si>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</si>
  <si>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</si>
  <si>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</si>
  <si>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</si>
  <si>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</si>
  <si>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</si>
  <si>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</si>
  <si>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</si>
  <si>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</si>
  <si>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</si>
  <si>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</si>
  <si>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</si>
  <si>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</si>
  <si>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</si>
  <si>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</si>
  <si>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</si>
  <si>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</si>
  <si>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</si>
  <si>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</si>
  <si>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</si>
  <si>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</si>
  <si>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</si>
  <si>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</si>
  <si>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</si>
  <si>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</si>
  <si>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</si>
  <si>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</si>
  <si>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</si>
  <si>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</si>
  <si>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</si>
  <si>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</si>
  <si>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</si>
  <si>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</si>
  <si>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</si>
  <si>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</si>
  <si>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</si>
  <si>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A2012RH013</t>
  </si>
  <si>
    <t>Olivier ROUSSEAU</t>
  </si>
  <si>
    <t>Yokogawa France </t>
  </si>
  <si>
    <t xml:space="preserve">17, rue Paul Dautier - BP 267 </t>
  </si>
  <si>
    <t xml:space="preserve">78147 Vélizy Villacoublay Cedex - France </t>
  </si>
  <si>
    <t>E-mail : olivier.rousseau@fr.yokogawa.com </t>
  </si>
  <si>
    <t>Visit us at http://www.yokogawa.com/fr</t>
  </si>
  <si>
    <t>Phone : +33 (0)1 39 26 10 00- Direct line : +33 (0)1 39 26 10 63</t>
  </si>
  <si>
    <t>Fax : +33 (0)1 39 26 10 65</t>
  </si>
  <si>
    <t>SDF-M-10-DN100-S-C-0-PN16-N2-KE-0-H</t>
  </si>
  <si>
    <t>Pitot Tube</t>
  </si>
  <si>
    <t>M</t>
  </si>
  <si>
    <t>Manchon à souder</t>
  </si>
  <si>
    <t>Diamètre interne entre 35 et 125mm</t>
  </si>
  <si>
    <t>DN100</t>
  </si>
  <si>
    <t>S</t>
  </si>
  <si>
    <t>C</t>
  </si>
  <si>
    <t>PN16</t>
  </si>
  <si>
    <t>Materiel: Inox 1.4571</t>
  </si>
  <si>
    <t>Materiel de montage: Acier carbone</t>
  </si>
  <si>
    <t>Pression: PN16</t>
  </si>
  <si>
    <t>Connexion process: Mamelon 1/2 NPT Male</t>
  </si>
  <si>
    <t>N2</t>
  </si>
  <si>
    <t>KE</t>
  </si>
  <si>
    <t>H</t>
  </si>
  <si>
    <t>Sortie: robinet à boisseau sphérique PN40, 1.4401 Max : 200°C</t>
  </si>
  <si>
    <t>Application:</t>
  </si>
  <si>
    <t>Gaz naturel</t>
  </si>
  <si>
    <t>Densité: 0,83Kg/Nm3</t>
  </si>
  <si>
    <t>Pression/ 131,3Kpas</t>
  </si>
  <si>
    <t>Gamme de mesure:</t>
  </si>
  <si>
    <t>Gamme 1:  269...1401 Nm³/h</t>
  </si>
  <si>
    <t>Gamme 2: 175...1401 Nm³/h</t>
  </si>
  <si>
    <t>DP 1: 0,56...15,26 mbar</t>
  </si>
  <si>
    <t>DP 2: 0,24...15,26 mbar</t>
  </si>
  <si>
    <t>SKI Quotation AN120027</t>
  </si>
  <si>
    <t>5</t>
  </si>
  <si>
    <t>Conduite Horizontale</t>
  </si>
  <si>
    <t>Diamètre interne: 107,1 mm  epaisseur: 3,6mm</t>
  </si>
  <si>
    <t>Ex work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</si>
</sst>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1" applyFont="1" applyAlignment="1" applyProtection="1"/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livier.rousseau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yokogawa.com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7"/>
  <sheetViews>
    <sheetView tabSelected="1" zoomScaleNormal="100" workbookViewId="0">
      <selection activeCell="M29" sqref="M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7.8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21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89" t="s">
        <v>56</v>
      </c>
      <c r="E8" s="8"/>
      <c r="F8" s="21"/>
      <c r="G8" s="21"/>
      <c r="H8" s="30" t="s">
        <v>1</v>
      </c>
      <c r="I8" s="17"/>
      <c r="J8" s="74">
        <v>40920</v>
      </c>
      <c r="K8" s="21"/>
      <c r="M8" s="89"/>
    </row>
    <row r="9" spans="1:250" ht="15.75" customHeight="1">
      <c r="A9" s="17"/>
      <c r="B9" s="21"/>
      <c r="C9" s="21"/>
      <c r="D9" s="89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89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7" t="s">
        <v>55</v>
      </c>
      <c r="F12" s="21"/>
      <c r="G12" s="17"/>
      <c r="H12" s="20" t="s">
        <v>31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89" t="s">
        <v>61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7" t="s">
        <v>62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7" t="s">
        <v>59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7" t="s">
        <v>60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89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9">
        <v>40920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63</v>
      </c>
      <c r="E23" s="17" t="s">
        <v>64</v>
      </c>
      <c r="G23" s="17">
        <v>2</v>
      </c>
      <c r="H23" s="48">
        <v>590</v>
      </c>
      <c r="I23" s="47"/>
      <c r="J23" s="47">
        <f>G23*H23</f>
        <v>1180</v>
      </c>
      <c r="K23" s="76" t="s">
        <v>90</v>
      </c>
      <c r="L23" s="17">
        <v>697</v>
      </c>
      <c r="M23" s="84">
        <v>0.45</v>
      </c>
      <c r="N23" s="17">
        <f>L23*(1-M23)</f>
        <v>383.35</v>
      </c>
      <c r="O23" s="98">
        <v>0.35</v>
      </c>
      <c r="P23" s="95">
        <f>N23/(1-O23)</f>
        <v>589.76923076923083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20" t="s">
        <v>65</v>
      </c>
      <c r="E24" s="17" t="s">
        <v>66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>
        <v>10</v>
      </c>
      <c r="E25" s="17" t="s">
        <v>67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 t="s">
        <v>68</v>
      </c>
      <c r="E26" s="17" t="s">
        <v>92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 t="s">
        <v>69</v>
      </c>
      <c r="E27" s="17" t="s">
        <v>72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 t="s">
        <v>70</v>
      </c>
      <c r="E28" s="17" t="s">
        <v>73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 t="s">
        <v>71</v>
      </c>
      <c r="E29" s="17" t="s">
        <v>74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 t="s">
        <v>76</v>
      </c>
      <c r="E30" s="17" t="s">
        <v>75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 t="s">
        <v>77</v>
      </c>
      <c r="E31" s="17" t="s">
        <v>79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 t="s">
        <v>78</v>
      </c>
      <c r="E32" s="17" t="s">
        <v>91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 t="s">
        <v>80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17" t="s">
        <v>81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17" t="s">
        <v>82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17" t="s">
        <v>83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 t="s">
        <v>84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17" t="s">
        <v>85</v>
      </c>
      <c r="E40" s="17" t="s">
        <v>87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17" t="s">
        <v>86</v>
      </c>
      <c r="E41" s="17" t="s">
        <v>88</v>
      </c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ht="15.75" customHeight="1" thickBot="1">
      <c r="A43" s="17"/>
      <c r="B43" s="58"/>
      <c r="C43" s="59"/>
      <c r="D43" s="60"/>
      <c r="E43" s="61"/>
      <c r="F43" s="62"/>
      <c r="G43" s="62"/>
      <c r="H43" s="63"/>
      <c r="I43" s="64"/>
      <c r="J43" s="64"/>
      <c r="K43" s="77"/>
    </row>
    <row r="44" spans="1:250" ht="15.75" customHeight="1">
      <c r="A44" s="17"/>
      <c r="B44" s="11"/>
      <c r="C44" s="11"/>
      <c r="D44" s="12"/>
      <c r="E44" s="21"/>
      <c r="F44" s="11"/>
      <c r="G44" s="30" t="s">
        <v>4</v>
      </c>
      <c r="H44" s="48" t="s">
        <v>3</v>
      </c>
      <c r="I44" s="47"/>
      <c r="J44" s="47">
        <f>SUM(J22:J43)</f>
        <v>1180</v>
      </c>
      <c r="K44" s="57"/>
    </row>
    <row r="45" spans="1:250" ht="15.75" customHeight="1">
      <c r="A45" s="17"/>
      <c r="B45" s="11"/>
      <c r="C45" s="11"/>
      <c r="D45" s="12"/>
      <c r="E45" s="41"/>
      <c r="F45" s="39"/>
      <c r="G45" s="40" t="s">
        <v>35</v>
      </c>
      <c r="H45" s="49" t="s">
        <v>3</v>
      </c>
      <c r="I45" s="50"/>
      <c r="J45" s="50">
        <v>0</v>
      </c>
      <c r="K45" s="55"/>
    </row>
    <row r="46" spans="1:250" ht="15.75" customHeight="1">
      <c r="A46" s="17"/>
      <c r="B46" s="11"/>
      <c r="C46" s="11"/>
      <c r="D46" s="12"/>
      <c r="E46" s="42"/>
      <c r="F46" s="43"/>
      <c r="G46" s="54" t="s">
        <v>39</v>
      </c>
      <c r="H46" s="51" t="s">
        <v>3</v>
      </c>
      <c r="I46" s="52"/>
      <c r="J46" s="52">
        <v>0</v>
      </c>
      <c r="K46" s="56"/>
    </row>
    <row r="47" spans="1:250" ht="15.75" customHeight="1" thickBot="1">
      <c r="A47" s="17"/>
      <c r="B47" s="59"/>
      <c r="C47" s="59"/>
      <c r="D47" s="58"/>
      <c r="E47" s="67"/>
      <c r="F47" s="68"/>
      <c r="G47" s="69" t="s">
        <v>36</v>
      </c>
      <c r="H47" s="70" t="s">
        <v>3</v>
      </c>
      <c r="I47" s="71"/>
      <c r="J47" s="71"/>
      <c r="K47" s="72"/>
    </row>
    <row r="48" spans="1:250" ht="15.75" customHeight="1">
      <c r="A48" s="17"/>
      <c r="B48" s="11"/>
      <c r="C48" s="11"/>
      <c r="D48" s="12"/>
      <c r="E48" s="21"/>
      <c r="F48" s="11"/>
      <c r="G48" s="29" t="s">
        <v>37</v>
      </c>
      <c r="H48" s="48" t="s">
        <v>3</v>
      </c>
      <c r="I48" s="47"/>
      <c r="J48" s="47">
        <f>SUM(J44:J47)</f>
        <v>1180</v>
      </c>
      <c r="K48" s="57"/>
    </row>
    <row r="49" spans="1:250" ht="15.75" customHeight="1" thickBot="1">
      <c r="A49" s="17"/>
      <c r="B49" s="59"/>
      <c r="C49" s="59"/>
      <c r="D49" s="58"/>
      <c r="E49" s="61"/>
      <c r="F49" s="59"/>
      <c r="G49" s="65" t="s">
        <v>38</v>
      </c>
      <c r="H49" s="63" t="s">
        <v>3</v>
      </c>
      <c r="I49" s="64"/>
      <c r="J49" s="64">
        <f>0.196*J48</f>
        <v>231.28</v>
      </c>
      <c r="K49" s="66"/>
    </row>
    <row r="50" spans="1:250" ht="15.75" customHeight="1">
      <c r="A50" s="17"/>
      <c r="B50" s="11"/>
      <c r="C50" s="11"/>
      <c r="D50" s="12"/>
      <c r="E50" s="17"/>
      <c r="F50" s="11"/>
      <c r="G50" s="53" t="s">
        <v>4</v>
      </c>
      <c r="H50" s="48" t="s">
        <v>3</v>
      </c>
      <c r="I50" s="47"/>
      <c r="J50" s="48">
        <f>SUM(J48:J49)</f>
        <v>1411.28</v>
      </c>
      <c r="K50" s="57"/>
    </row>
    <row r="51" spans="1:250" ht="15.75" customHeight="1">
      <c r="A51" s="17"/>
      <c r="B51" s="11"/>
      <c r="C51" s="11"/>
      <c r="D51" s="12"/>
      <c r="E51" s="17"/>
      <c r="F51" s="11"/>
      <c r="G51" s="53"/>
      <c r="H51" s="48"/>
      <c r="I51" s="47"/>
      <c r="J51" s="48"/>
      <c r="K51" s="57"/>
    </row>
    <row r="52" spans="1:250" s="17" customFormat="1" ht="15.75" customHeight="1">
      <c r="B52" s="26" t="s">
        <v>9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 t="s">
        <v>40</v>
      </c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2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C57" s="11"/>
      <c r="D57" s="73" t="s">
        <v>41</v>
      </c>
      <c r="E57" s="11"/>
      <c r="F57" s="11"/>
      <c r="G57" s="13"/>
      <c r="H57" s="14"/>
      <c r="I57" s="11"/>
      <c r="J57" s="7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53" t="s">
        <v>42</v>
      </c>
      <c r="E58" s="18" t="s">
        <v>93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49</v>
      </c>
      <c r="E59" s="87" t="s">
        <v>20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50</v>
      </c>
      <c r="E60" s="17" t="s">
        <v>43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51</v>
      </c>
      <c r="E61" s="22" t="s">
        <v>44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52</v>
      </c>
      <c r="E62" s="17" t="s">
        <v>45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53</v>
      </c>
      <c r="E63" s="11" t="s">
        <v>46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47</v>
      </c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8"/>
      <c r="C68" s="8"/>
      <c r="D68" s="11"/>
      <c r="E68" s="11"/>
      <c r="F68" s="11"/>
      <c r="G68" s="23"/>
      <c r="H68" s="11"/>
      <c r="I68" s="11"/>
      <c r="J68" s="23"/>
      <c r="K68" s="2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16</v>
      </c>
      <c r="C69" s="11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48</v>
      </c>
      <c r="C70" s="8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to:prenom.nom@fr.yokogawa.com" display="mailto:olivier.rousseau@fr.yokogawa.com"/>
    <hyperlink ref="D16" r:id="rId4" tooltip="http://www.yokogawa.com/fr" display="http://www.yokogawa.com/fr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2012-01-12T15:44:42Z</dcterms:modified>
</cp:coreProperties>
</file>