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L33" i="1" l="1"/>
  <c r="J33" i="1"/>
  <c r="J23" i="1"/>
  <c r="L23" i="1" s="1"/>
  <c r="P33" i="1"/>
  <c r="R33" i="1" s="1"/>
  <c r="T33" i="1" s="1"/>
  <c r="N33" i="1"/>
  <c r="P23" i="1"/>
  <c r="R23" i="1" s="1"/>
  <c r="T23" i="1" s="1"/>
  <c r="N23" i="1"/>
  <c r="L38" i="1" l="1"/>
  <c r="L42" i="1" s="1"/>
  <c r="L44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<sst xmlns="http://schemas.openxmlformats.org/spreadsheetml/2006/main" count="93" uniqueCount="79">
  <si>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</si>
  <si>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</si>
  <si>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</si>
  <si>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</si>
  <si>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</si>
  <si>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</si>
  <si>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</si>
  <si>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</si>
  <si>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</si>
  <si>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</si>
  <si>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</si>
  <si>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</si>
  <si>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</si>
  <si>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</si>
  <si>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</si>
  <si>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</si>
  <si>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</si>
  <si>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</si>
  <si>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</si>
  <si>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</si>
  <si>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</si>
  <si>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</si>
  <si>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</si>
  <si>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</si>
  <si>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</si>
  <si>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</si>
  <si>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</si>
  <si>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</si>
  <si>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</si>
  <si>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</si>
  <si>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</si>
  <si>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</si>
  <si>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</si>
  <si>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</si>
  <si>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</si>
  <si>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</si>
  <si>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</si>
  <si>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</si>
  <si>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</si>
  <si>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</si>
  <si>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</si>
  <si>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</si>
  <si>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</si>
  <si>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</si>
  <si>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</si>
  <si>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</si>
  <si>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</si>
  <si>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</si>
  <si>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</si>
  <si>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1201RH005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</si>
  <si>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</si>
  <si>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</si>
  <si>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</si>
  <si>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</si>
  <si>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</si>
  <si>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</si>
  <si>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</si>
  <si>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</si>
  <si>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MAG5714-1JA10-1BB2</t>
  </si>
  <si>
    <t>4</t>
  </si>
  <si>
    <t>DN100 PN40</t>
  </si>
  <si>
    <t>MAG5714-1GA10-1BB2</t>
  </si>
  <si>
    <t>dito</t>
  </si>
  <si>
    <t>DN65 PN40</t>
  </si>
  <si>
    <t>Magflux A</t>
  </si>
  <si>
    <t>Liner: Hard rubber</t>
  </si>
  <si>
    <t>Electrodes: 1.4571</t>
  </si>
  <si>
    <t>Compact version</t>
  </si>
  <si>
    <t>Steel flanges</t>
  </si>
  <si>
    <t>With local display</t>
  </si>
  <si>
    <t>Output: 4-20mA or pulses</t>
  </si>
  <si>
    <t>Electrical connection: M16*1,5</t>
  </si>
  <si>
    <t>Albin Pump</t>
  </si>
  <si>
    <t>Z.A. de Fontgrave</t>
  </si>
  <si>
    <t>F-26740 MontBoucher/Jabron</t>
  </si>
  <si>
    <t>France</t>
  </si>
  <si>
    <t>Attention: Nicholai Papapietro</t>
  </si>
  <si>
    <t>Shipping reference: CA 2393</t>
  </si>
  <si>
    <t>Tel: +33 4 75 90 92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</si>
</sst>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3" applyFont="1" applyAlignment="1">
      <alignment vertical="center"/>
    </xf>
    <xf numFmtId="40" fontId="9" fillId="0" borderId="0" xfId="2" applyFont="1" applyAlignment="1">
      <alignment vertical="center"/>
    </xf>
    <xf numFmtId="9" fontId="9" fillId="0" borderId="0" xfId="3" applyFont="1" applyBorder="1" applyAlignment="1" applyProtection="1">
      <alignment horizontal="right" vertical="center"/>
      <protection locked="0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1657350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con.d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.vollmer@mec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50</v>
      </c>
      <c r="E8" s="8"/>
      <c r="F8" s="21"/>
      <c r="G8" s="21"/>
      <c r="H8" s="21"/>
      <c r="I8" s="21"/>
      <c r="J8" s="28" t="s">
        <v>1</v>
      </c>
      <c r="K8" s="17"/>
      <c r="L8" s="71">
        <v>40928</v>
      </c>
      <c r="M8" s="21"/>
      <c r="N8" s="91"/>
    </row>
    <row r="9" spans="1:252" ht="15.75" customHeight="1">
      <c r="A9" s="17"/>
      <c r="B9" s="21"/>
      <c r="C9" s="21"/>
      <c r="D9" s="96" t="s">
        <v>51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52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7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55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57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0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250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0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0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250" ht="15">
      <c r="A22" s="17"/>
      <c r="B22" s="12"/>
      <c r="C22" s="11"/>
      <c r="D22" s="17"/>
      <c r="E22" s="17"/>
      <c r="F22" s="17"/>
      <c r="G22" s="17"/>
      <c r="H22" s="46"/>
      <c r="I22" s="81"/>
      <c r="J22" s="46"/>
      <c r="K22" s="45"/>
      <c r="L22" s="45"/>
      <c r="M22" s="73"/>
    </row>
    <row r="23" spans="1:250" s="17" customFormat="1" ht="15.75" customHeight="1">
      <c r="B23" s="12">
        <v>1</v>
      </c>
      <c r="C23" s="11"/>
      <c r="D23" s="17" t="s">
        <v>58</v>
      </c>
      <c r="E23" s="17" t="s">
        <v>64</v>
      </c>
      <c r="G23" s="17">
        <v>1</v>
      </c>
      <c r="H23" s="46">
        <v>1910</v>
      </c>
      <c r="I23" s="105">
        <v>0.56999999999999995</v>
      </c>
      <c r="J23" s="17">
        <f>H23*(1-I23)</f>
        <v>821.30000000000007</v>
      </c>
      <c r="L23" s="17">
        <f>G23*J23</f>
        <v>821.30000000000007</v>
      </c>
      <c r="M23" s="95">
        <v>3</v>
      </c>
      <c r="N23" s="45">
        <f>G23*H23</f>
        <v>1910</v>
      </c>
      <c r="O23" s="73" t="s">
        <v>59</v>
      </c>
      <c r="P23" s="17">
        <f>1106+705+99</f>
        <v>1910</v>
      </c>
      <c r="Q23" s="81">
        <v>0.56999999999999995</v>
      </c>
      <c r="R23" s="17">
        <f>P23*(1-Q23)</f>
        <v>821.30000000000007</v>
      </c>
      <c r="S23" s="103">
        <v>0.4</v>
      </c>
      <c r="T23" s="104">
        <f>R23/(1-S23)</f>
        <v>1368.8333333333335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B24" s="12"/>
      <c r="C24" s="11"/>
      <c r="E24" s="17" t="s">
        <v>60</v>
      </c>
      <c r="H24" s="46"/>
      <c r="I24" s="45"/>
      <c r="N24" s="45"/>
      <c r="O24" s="73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65</v>
      </c>
      <c r="H25" s="46"/>
      <c r="I25" s="45"/>
      <c r="N25" s="45"/>
      <c r="O25" s="73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66</v>
      </c>
      <c r="H26" s="46"/>
      <c r="I26" s="45"/>
      <c r="N26" s="45"/>
      <c r="O26" s="73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67</v>
      </c>
      <c r="H27" s="46"/>
      <c r="I27" s="45"/>
      <c r="N27" s="45"/>
      <c r="O27" s="73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68</v>
      </c>
      <c r="H28" s="46"/>
      <c r="I28" s="45"/>
      <c r="N28" s="45"/>
      <c r="O28" s="73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69</v>
      </c>
      <c r="H29" s="46"/>
      <c r="I29" s="45"/>
      <c r="N29" s="45"/>
      <c r="O29" s="73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E30" s="17" t="s">
        <v>70</v>
      </c>
      <c r="H30" s="46"/>
      <c r="I30" s="45"/>
      <c r="N30" s="45"/>
      <c r="O30" s="73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B31" s="12"/>
      <c r="C31" s="11"/>
      <c r="E31" s="17" t="s">
        <v>71</v>
      </c>
      <c r="H31" s="46"/>
      <c r="I31" s="45"/>
      <c r="N31" s="45"/>
      <c r="O31" s="73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s="17" customFormat="1" ht="15.75" customHeight="1">
      <c r="B32" s="12"/>
      <c r="C32" s="11"/>
      <c r="H32" s="46"/>
      <c r="I32" s="45"/>
      <c r="N32" s="45"/>
      <c r="O32" s="73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2" s="17" customFormat="1" ht="15.75" customHeight="1">
      <c r="B33" s="12">
        <v>2</v>
      </c>
      <c r="C33" s="11"/>
      <c r="D33" s="17" t="s">
        <v>61</v>
      </c>
      <c r="E33" s="17" t="s">
        <v>62</v>
      </c>
      <c r="G33" s="17">
        <v>1</v>
      </c>
      <c r="H33" s="46">
        <v>1735</v>
      </c>
      <c r="I33" s="105">
        <v>0.56999999999999995</v>
      </c>
      <c r="J33" s="17">
        <f>H33*(1-I33)</f>
        <v>746.05000000000007</v>
      </c>
      <c r="L33" s="17">
        <f>G33*J33</f>
        <v>746.05000000000007</v>
      </c>
      <c r="M33" s="95">
        <v>3</v>
      </c>
      <c r="N33" s="45">
        <f>G33*H33</f>
        <v>1735</v>
      </c>
      <c r="O33" s="73" t="s">
        <v>59</v>
      </c>
      <c r="P33" s="17">
        <f>931+705+99</f>
        <v>1735</v>
      </c>
      <c r="Q33" s="81">
        <v>0.56999999999999995</v>
      </c>
      <c r="R33" s="17">
        <f>P33*(1-Q33)</f>
        <v>746.05000000000007</v>
      </c>
      <c r="S33" s="103">
        <v>0.4</v>
      </c>
      <c r="T33" s="104">
        <f>R33/(1-S33)</f>
        <v>1243.4166666666667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2" s="17" customFormat="1" ht="15.75" customHeight="1">
      <c r="B34" s="12"/>
      <c r="C34" s="11"/>
      <c r="E34" s="17" t="s">
        <v>63</v>
      </c>
      <c r="H34" s="46"/>
      <c r="I34" s="45"/>
      <c r="J34" s="45"/>
      <c r="K34" s="73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</row>
    <row r="35" spans="1:252" ht="15">
      <c r="A35" s="17"/>
      <c r="B35" s="12"/>
      <c r="C35" s="11"/>
      <c r="D35" s="17"/>
      <c r="E35" s="17"/>
      <c r="F35" s="17"/>
      <c r="G35" s="17"/>
      <c r="H35" s="46"/>
      <c r="I35" s="81"/>
      <c r="J35" s="46"/>
      <c r="K35" s="45"/>
      <c r="L35" s="45"/>
      <c r="M35" s="73"/>
    </row>
    <row r="36" spans="1:252" ht="15">
      <c r="A36" s="17"/>
      <c r="B36" s="12"/>
      <c r="C36" s="11"/>
      <c r="D36" s="17"/>
      <c r="E36" s="17"/>
      <c r="F36" s="17"/>
      <c r="G36" s="17"/>
      <c r="H36" s="46"/>
      <c r="M36" s="95"/>
      <c r="O36" s="81"/>
    </row>
    <row r="37" spans="1:252" ht="15.75" customHeight="1" thickBot="1">
      <c r="A37" s="17"/>
      <c r="B37" s="92"/>
      <c r="C37" s="92"/>
      <c r="D37" s="92"/>
      <c r="E37" s="92"/>
      <c r="F37" s="92"/>
      <c r="G37" s="92"/>
      <c r="H37" s="59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6" t="s">
        <v>4</v>
      </c>
      <c r="K38" s="45"/>
      <c r="L38" s="45">
        <f>SUM(L22:L37)</f>
        <v>1567.3500000000001</v>
      </c>
      <c r="M38" s="55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15</v>
      </c>
      <c r="H39" s="38"/>
      <c r="I39" s="38"/>
      <c r="J39" s="47" t="s">
        <v>4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2</v>
      </c>
      <c r="H40" s="52"/>
      <c r="I40" s="52"/>
      <c r="J40" s="49" t="s">
        <v>4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16</v>
      </c>
      <c r="H41" s="66"/>
      <c r="I41" s="66"/>
      <c r="J41" s="67" t="s">
        <v>4</v>
      </c>
      <c r="K41" s="68"/>
      <c r="L41" s="68"/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6" t="s">
        <v>4</v>
      </c>
      <c r="K42" s="45"/>
      <c r="L42" s="45">
        <f>SUM(L38:L41)</f>
        <v>1567.3500000000001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48</v>
      </c>
      <c r="H43" s="62"/>
      <c r="I43" s="62"/>
      <c r="J43" s="60" t="s">
        <v>4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18</v>
      </c>
      <c r="H44" s="51"/>
      <c r="I44" s="51"/>
      <c r="J44" s="46" t="s">
        <v>4</v>
      </c>
      <c r="K44" s="45"/>
      <c r="L44" s="46">
        <f>SUM(L42:L43)</f>
        <v>1567.3500000000001</v>
      </c>
      <c r="M44" s="55"/>
    </row>
    <row r="45" spans="1:252" ht="15.75" customHeight="1">
      <c r="A45" s="17"/>
      <c r="B45" s="11"/>
      <c r="C45" s="11"/>
      <c r="D45" s="51" t="s">
        <v>47</v>
      </c>
      <c r="E45" s="86" t="s">
        <v>72</v>
      </c>
      <c r="F45" s="11"/>
      <c r="G45" s="51"/>
      <c r="H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86" t="s">
        <v>73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74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86" t="s">
        <v>75</v>
      </c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76</v>
      </c>
      <c r="F49" s="11"/>
      <c r="G49" s="13"/>
      <c r="H49" s="13"/>
      <c r="I49" s="13"/>
      <c r="J49" s="19"/>
      <c r="K49" s="11"/>
      <c r="L49" s="15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7" t="s">
        <v>78</v>
      </c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7" t="s">
        <v>77</v>
      </c>
      <c r="F51" s="11"/>
      <c r="G51" s="13"/>
      <c r="H51" s="13"/>
      <c r="I51" s="13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C52" s="11"/>
      <c r="D52" s="70" t="s">
        <v>24</v>
      </c>
      <c r="E52" s="11"/>
      <c r="F52" s="11"/>
      <c r="G52" s="13"/>
      <c r="H52" s="13"/>
      <c r="I52" s="13"/>
      <c r="J52" s="14"/>
      <c r="K52" s="11"/>
      <c r="L52" s="72"/>
      <c r="M52" s="16"/>
      <c r="N52" s="8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51" t="s">
        <v>25</v>
      </c>
      <c r="E53" s="18"/>
      <c r="F53" s="11"/>
      <c r="G53" s="13"/>
      <c r="H53" s="13"/>
      <c r="I53" s="13"/>
      <c r="J53" s="14"/>
      <c r="K53" s="11"/>
      <c r="L53" s="15"/>
      <c r="M53" s="16"/>
      <c r="N53" s="9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26</v>
      </c>
      <c r="E54" s="84" t="s">
        <v>39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27</v>
      </c>
      <c r="E55" s="22" t="s">
        <v>17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34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38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2012-01-20T06:16:12Z</dcterms:modified>
</cp:coreProperties>
</file>